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E:\Стартап\"/>
    </mc:Choice>
  </mc:AlternateContent>
  <xr:revisionPtr revIDLastSave="0" documentId="8_{841076FE-3015-4402-8937-7CE6798E4345}" xr6:coauthVersionLast="47" xr6:coauthVersionMax="47" xr10:uidLastSave="{00000000-0000-0000-0000-000000000000}"/>
  <bookViews>
    <workbookView xWindow="3405" yWindow="8100" windowWidth="21600" windowHeight="129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1" l="1"/>
  <c r="B12" i="1" s="1"/>
  <c r="B14" i="1"/>
  <c r="B9" i="1"/>
  <c r="B16" i="1"/>
  <c r="B19" i="1"/>
  <c r="E2" i="1"/>
  <c r="B10" i="1" s="1"/>
  <c r="B4" i="1"/>
  <c r="B20" i="1" l="1"/>
  <c r="B21" i="1" l="1"/>
</calcChain>
</file>

<file path=xl/sharedStrings.xml><?xml version="1.0" encoding="utf-8"?>
<sst xmlns="http://schemas.openxmlformats.org/spreadsheetml/2006/main" count="35" uniqueCount="35">
  <si>
    <t>Средний чек</t>
  </si>
  <si>
    <t>сегмент - мамы, покупающие в подарок ребенку</t>
  </si>
  <si>
    <t>САС</t>
  </si>
  <si>
    <t>стоимость привлечения клиента</t>
  </si>
  <si>
    <t>Переменные расходы</t>
  </si>
  <si>
    <t>Стоимость в закупке</t>
  </si>
  <si>
    <t>закупочная цена одного комплекта</t>
  </si>
  <si>
    <t xml:space="preserve">Доставка </t>
  </si>
  <si>
    <t>стоимость курьерской доставки</t>
  </si>
  <si>
    <t>Налоги (УСН 6%)</t>
  </si>
  <si>
    <t>налог УСН в 6%</t>
  </si>
  <si>
    <t>Маржа (Gross margin)</t>
  </si>
  <si>
    <t>маржа на одной сделке</t>
  </si>
  <si>
    <t>Постоянные расходы</t>
  </si>
  <si>
    <t>ФОТ</t>
  </si>
  <si>
    <t>один менеджер с зарплатой 40 000 рублей на руки</t>
  </si>
  <si>
    <t>офис-склад с арендной платой в 20000 рублей</t>
  </si>
  <si>
    <t>Бухгалтерия</t>
  </si>
  <si>
    <t>бухгалтерский учет и сдача отчетности (делаем на аутсорсе)</t>
  </si>
  <si>
    <t>Поддержка сайта</t>
  </si>
  <si>
    <t>добавление товаров, хостинг, доменное имя и прочие действия</t>
  </si>
  <si>
    <t>Точка безубыточности</t>
  </si>
  <si>
    <t>столько заказов нужно обработать, чтобы выйти в ноль</t>
  </si>
  <si>
    <t>Прибыль 1 млн.рублей</t>
  </si>
  <si>
    <t>столько заказов нужно обработать, чтобы заработать 1 млн.рублей</t>
  </si>
  <si>
    <t>Ситуация на 2025 год</t>
  </si>
  <si>
    <t>Объем продаж, ед.</t>
  </si>
  <si>
    <t>Количество клиентов</t>
  </si>
  <si>
    <t>Средний чек, руб.</t>
  </si>
  <si>
    <t>Выручка, тыс. руб.</t>
  </si>
  <si>
    <t>Периодический наём сотрудников</t>
  </si>
  <si>
    <t>Наём программиста на 3 месяца + прочее</t>
  </si>
  <si>
    <t>Аренда ппаратуры</t>
  </si>
  <si>
    <t>Аренда сервера</t>
  </si>
  <si>
    <t>Реклама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</si>
</sst>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  <scheme val="minor"/>
    </font>
    <font>
      <b/>
      <sz val="10"/>
      <color theme="1"/>
      <name val="Montserrat"/>
      <charset val="204"/>
    </font>
    <font>
      <sz val="10"/>
      <color theme="1"/>
      <name val="Montserrat"/>
      <charset val="204"/>
    </font>
    <font>
      <sz val="10"/>
      <color rgb="FF000000"/>
      <name val="Arial"/>
      <family val="2"/>
      <charset val="204"/>
      <scheme val="minor"/>
    </font>
    <font>
      <b/>
      <sz val="10"/>
      <color rgb="FF000000"/>
      <name val="Arial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8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2" fillId="0" borderId="0" xfId="0" applyFont="1"/>
    <xf numFmtId="0" fontId="2" fillId="0" borderId="0" xfId="0" applyFont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4" xfId="0" applyFont="1" applyBorder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3" xfId="0" applyFont="1" applyBorder="1"/>
    <xf numFmtId="0" fontId="2" fillId="0" borderId="4" xfId="0" applyFont="1" applyBorder="1"/>
    <xf numFmtId="0" fontId="1" fillId="2" borderId="4" xfId="0" applyFont="1" applyFill="1" applyBorder="1"/>
    <xf numFmtId="0" fontId="2" fillId="2" borderId="4" xfId="0" applyFont="1" applyFill="1" applyBorder="1"/>
    <xf numFmtId="0" fontId="2" fillId="0" borderId="5" xfId="0" applyFont="1" applyBorder="1" applyAlignment="1"/>
    <xf numFmtId="0" fontId="2" fillId="0" borderId="6" xfId="0" applyFont="1" applyBorder="1"/>
    <xf numFmtId="0" fontId="0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4" fillId="0" borderId="7" xfId="0" applyFont="1" applyBorder="1" applyAlignment="1"/>
    <xf numFmtId="0" fontId="0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/>
    <xf numFmtId="0" fontId="0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31"/>
  <sheetViews>
    <sheetView tabSelected="1" zoomScale="115" zoomScaleNormal="115" workbookViewId="0">
      <selection activeCell="C24" sqref="C24"/>
    </sheetView>
  </sheetViews>
  <sheetFormatPr defaultColWidth="12.5703125" defaultRowHeight="15.75" customHeight="1" x14ac:dyDescent="0.2"/>
  <cols>
    <col min="1" max="1" width="37.28515625" customWidth="1"/>
    <col min="2" max="2" width="18" bestFit="1" customWidth="1"/>
    <col min="3" max="3" width="16.5703125" customWidth="1"/>
  </cols>
  <sheetData>
    <row r="1" spans="1:9" ht="26.25" thickBot="1" x14ac:dyDescent="0.25">
      <c r="A1" s="18" t="s">
        <v>25</v>
      </c>
      <c r="B1" s="19" t="s">
        <v>26</v>
      </c>
      <c r="C1" s="20" t="s">
        <v>27</v>
      </c>
      <c r="D1" s="20" t="s">
        <v>28</v>
      </c>
      <c r="E1" s="20" t="s">
        <v>29</v>
      </c>
      <c r="F1" s="16"/>
    </row>
    <row r="2" spans="1:9" ht="42" customHeight="1" thickBot="1" x14ac:dyDescent="0.25">
      <c r="A2" s="22"/>
      <c r="B2" s="21">
        <v>900</v>
      </c>
      <c r="C2" s="21">
        <v>500</v>
      </c>
      <c r="D2" s="21">
        <v>350</v>
      </c>
      <c r="E2" s="21">
        <f>B2*D2</f>
        <v>315000</v>
      </c>
    </row>
    <row r="3" spans="1:9" ht="42" customHeight="1" x14ac:dyDescent="0.3">
      <c r="A3" s="1" t="s">
        <v>0</v>
      </c>
      <c r="B3" s="2">
        <v>350</v>
      </c>
      <c r="C3" s="3"/>
      <c r="D3" s="4" t="s">
        <v>1</v>
      </c>
    </row>
    <row r="4" spans="1:9" ht="15" x14ac:dyDescent="0.3">
      <c r="A4" s="5" t="s">
        <v>2</v>
      </c>
      <c r="B4" s="6">
        <f>B3*10%</f>
        <v>35</v>
      </c>
      <c r="C4" s="3"/>
      <c r="D4" s="4" t="s">
        <v>3</v>
      </c>
    </row>
    <row r="5" spans="1:9" ht="15" x14ac:dyDescent="0.3">
      <c r="A5" s="5"/>
      <c r="B5" s="7"/>
      <c r="C5" s="3"/>
      <c r="D5" s="3"/>
    </row>
    <row r="6" spans="1:9" ht="15" x14ac:dyDescent="0.3">
      <c r="A6" s="5" t="s">
        <v>4</v>
      </c>
      <c r="B6" s="7">
        <f>SUM(B7:B10)/C2</f>
        <v>298.2</v>
      </c>
      <c r="C6" s="3"/>
      <c r="D6" s="3"/>
    </row>
    <row r="7" spans="1:9" ht="15" x14ac:dyDescent="0.3">
      <c r="A7" s="8" t="s">
        <v>5</v>
      </c>
      <c r="B7" s="9">
        <v>200</v>
      </c>
      <c r="C7" s="3"/>
      <c r="D7" s="17" t="s">
        <v>6</v>
      </c>
      <c r="E7" s="17"/>
      <c r="F7" s="17"/>
      <c r="G7" s="17"/>
    </row>
    <row r="8" spans="1:9" ht="15" x14ac:dyDescent="0.3">
      <c r="A8" s="8" t="s">
        <v>7</v>
      </c>
      <c r="B8" s="9">
        <v>0</v>
      </c>
      <c r="C8" s="3"/>
      <c r="D8" s="17" t="s">
        <v>8</v>
      </c>
      <c r="E8" s="17"/>
      <c r="F8" s="17"/>
      <c r="G8" s="17"/>
    </row>
    <row r="9" spans="1:9" ht="15" x14ac:dyDescent="0.3">
      <c r="A9" s="8" t="s">
        <v>30</v>
      </c>
      <c r="B9" s="9">
        <f>(30000*3+40000)</f>
        <v>130000</v>
      </c>
      <c r="C9" s="3"/>
      <c r="D9" s="4" t="s">
        <v>31</v>
      </c>
      <c r="E9" s="4"/>
      <c r="F9" s="4"/>
    </row>
    <row r="10" spans="1:9" ht="15" x14ac:dyDescent="0.3">
      <c r="A10" s="8" t="s">
        <v>9</v>
      </c>
      <c r="B10" s="9">
        <f>E2*6%</f>
        <v>18900</v>
      </c>
      <c r="C10" s="3"/>
      <c r="D10" s="17" t="s">
        <v>10</v>
      </c>
      <c r="E10" s="17"/>
      <c r="F10" s="17"/>
      <c r="G10" s="17"/>
    </row>
    <row r="11" spans="1:9" ht="15" x14ac:dyDescent="0.3">
      <c r="A11" s="10"/>
      <c r="B11" s="11"/>
      <c r="C11" s="3"/>
      <c r="D11" s="3"/>
    </row>
    <row r="12" spans="1:9" ht="15" x14ac:dyDescent="0.3">
      <c r="A12" s="5" t="s">
        <v>11</v>
      </c>
      <c r="B12" s="12">
        <f>B3-B4-B6</f>
        <v>16.800000000000011</v>
      </c>
      <c r="C12" s="3"/>
      <c r="D12" s="17" t="s">
        <v>12</v>
      </c>
      <c r="E12" s="17"/>
      <c r="F12" s="17"/>
      <c r="G12" s="17"/>
    </row>
    <row r="13" spans="1:9" ht="15" x14ac:dyDescent="0.3">
      <c r="A13" s="10"/>
      <c r="B13" s="11"/>
      <c r="C13" s="3"/>
      <c r="D13" s="3"/>
    </row>
    <row r="14" spans="1:9" ht="15" x14ac:dyDescent="0.3">
      <c r="A14" s="5" t="s">
        <v>13</v>
      </c>
      <c r="B14" s="7">
        <f>SUM(B15:B19)/C2</f>
        <v>264</v>
      </c>
      <c r="C14" s="3"/>
      <c r="D14" s="3"/>
    </row>
    <row r="15" spans="1:9" ht="15" x14ac:dyDescent="0.3">
      <c r="A15" s="8" t="s">
        <v>14</v>
      </c>
      <c r="B15" s="9">
        <v>0</v>
      </c>
      <c r="C15" s="3"/>
      <c r="D15" s="17" t="s">
        <v>15</v>
      </c>
      <c r="E15" s="17"/>
      <c r="F15" s="17"/>
      <c r="G15" s="17"/>
      <c r="H15" s="17"/>
      <c r="I15" s="17"/>
    </row>
    <row r="16" spans="1:9" ht="15" x14ac:dyDescent="0.3">
      <c r="A16" s="8" t="s">
        <v>32</v>
      </c>
      <c r="B16" s="9">
        <f>(3000*12)</f>
        <v>36000</v>
      </c>
      <c r="C16" s="3" t="s">
        <v>33</v>
      </c>
      <c r="D16" s="17" t="s">
        <v>16</v>
      </c>
      <c r="E16" s="17"/>
      <c r="F16" s="17"/>
      <c r="G16" s="17"/>
      <c r="H16" s="17"/>
      <c r="I16" s="17"/>
    </row>
    <row r="17" spans="1:9" ht="15" x14ac:dyDescent="0.3">
      <c r="A17" s="8" t="s">
        <v>17</v>
      </c>
      <c r="B17" s="9">
        <v>0</v>
      </c>
      <c r="C17" s="3"/>
      <c r="D17" s="17" t="s">
        <v>18</v>
      </c>
      <c r="E17" s="17"/>
      <c r="F17" s="17"/>
      <c r="G17" s="17"/>
      <c r="H17" s="17"/>
      <c r="I17" s="17"/>
    </row>
    <row r="18" spans="1:9" ht="15" x14ac:dyDescent="0.3">
      <c r="A18" s="8" t="s">
        <v>19</v>
      </c>
      <c r="B18" s="9">
        <v>0</v>
      </c>
      <c r="C18" s="3"/>
      <c r="D18" s="17" t="s">
        <v>20</v>
      </c>
      <c r="E18" s="17"/>
      <c r="F18" s="17"/>
      <c r="G18" s="17"/>
      <c r="H18" s="17"/>
      <c r="I18" s="17"/>
    </row>
    <row r="19" spans="1:9" ht="15" x14ac:dyDescent="0.3">
      <c r="A19" s="10" t="s">
        <v>34</v>
      </c>
      <c r="B19" s="11">
        <f>(8000*12)</f>
        <v>96000</v>
      </c>
      <c r="C19" s="3"/>
      <c r="D19" s="3"/>
    </row>
    <row r="20" spans="1:9" ht="15" x14ac:dyDescent="0.3">
      <c r="A20" s="8" t="s">
        <v>21</v>
      </c>
      <c r="B20" s="13">
        <f>ROUND(B14/B12,0)</f>
        <v>16</v>
      </c>
      <c r="C20" s="3"/>
      <c r="D20" s="17" t="s">
        <v>22</v>
      </c>
      <c r="E20" s="17"/>
      <c r="F20" s="17"/>
      <c r="G20" s="17"/>
      <c r="H20" s="17"/>
      <c r="I20" s="17"/>
    </row>
    <row r="21" spans="1:9" ht="15" x14ac:dyDescent="0.3">
      <c r="A21" s="14" t="s">
        <v>23</v>
      </c>
      <c r="B21" s="15">
        <f>ROUND((1000000+B14)/B12,0)</f>
        <v>59540</v>
      </c>
      <c r="C21" s="3"/>
      <c r="D21" s="17" t="s">
        <v>24</v>
      </c>
      <c r="E21" s="17"/>
      <c r="F21" s="17"/>
      <c r="G21" s="17"/>
      <c r="H21" s="17"/>
      <c r="I21" s="17"/>
    </row>
    <row r="24" spans="1:9" ht="15.75" customHeight="1" x14ac:dyDescent="0.2">
      <c r="D24" s="23"/>
    </row>
    <row r="30" spans="1:9" ht="12.75" x14ac:dyDescent="0.2"/>
    <row r="31" spans="1:9" ht="12.75" x14ac:dyDescent="0.2"/>
  </sheetData>
  <mergeCells count="10">
    <mergeCell ref="D17:I17"/>
    <mergeCell ref="D15:I15"/>
    <mergeCell ref="D16:I16"/>
    <mergeCell ref="D8:G8"/>
    <mergeCell ref="D7:G7"/>
    <mergeCell ref="D10:G10"/>
    <mergeCell ref="D12:G12"/>
    <mergeCell ref="D21:I21"/>
    <mergeCell ref="D20:I20"/>
    <mergeCell ref="D18:I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XXXXXX XXXXXX</dc:creator>
  <cp:lastModifiedBy>XXXXXX XXXXXX</cp:lastModifiedBy>
  <dcterms:created xsi:type="dcterms:W3CDTF">2023-12-03T23:34:20Z</dcterms:created>
  <dcterms:modified xsi:type="dcterms:W3CDTF">2023-12-03T23:34:20Z</dcterms:modified>
</cp:coreProperties>
</file>