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chart.v1.0">Лист1!$A$7:$A$11</definedName>
    <definedName name="_xlchart.v1.1">Лист1!$M$7:$M$11</definedName>
    <definedName name="_xlchart.v1.2">Лист1!$A$7:$A$11</definedName>
    <definedName name="_xlchart.v1.3">Лист1!$M$7:$M$11</definedName>
  </definedNames>
  <calcPr calcId="162913"/>
</workbook>
</file>

<file path=xl/calcChain.xml><?xml version="1.0" encoding="utf-8"?>
<calcChain xmlns="http://schemas.openxmlformats.org/spreadsheetml/2006/main">
  <c r="L11" i="1" l="1"/>
  <c r="C11" i="1"/>
  <c r="L10" i="1"/>
  <c r="C10" i="1"/>
  <c r="L9" i="1"/>
  <c r="H9" i="1"/>
  <c r="H10" i="1" s="1"/>
  <c r="I9" i="1"/>
  <c r="C9" i="1"/>
  <c r="L8" i="1"/>
  <c r="H8" i="1"/>
  <c r="I8" i="1" s="1"/>
  <c r="C8" i="1"/>
  <c r="L7" i="1"/>
  <c r="I7" i="1"/>
  <c r="C7" i="1"/>
  <c r="A1" i="1"/>
  <c r="J9" i="1" l="1"/>
  <c r="M9" i="1" s="1"/>
  <c r="J8" i="1"/>
  <c r="M8" i="1" s="1"/>
  <c r="J7" i="1"/>
  <c r="M7" i="1" s="1"/>
  <c r="H11" i="1"/>
  <c r="I10" i="1"/>
  <c r="J10" i="1" s="1"/>
  <c r="M10" i="1" s="1"/>
  <c r="I11" i="1"/>
  <c r="J11" i="1" s="1"/>
  <c r="M11" i="1" s="1"/>
</calcChain>
</file>

<file path=xl/sharedStrings.xml><?xml version="1.0" encoding="utf-8"?>
<sst xmlns="http://schemas.openxmlformats.org/spreadsheetml/2006/main" count="38" uniqueCount="33">
  <si>
    <t>https://uecalc.com — Простое решение для поиска точек кратного роста, оптимальной конфигурации метрик, анализа и построения плана доходов и убытков для вашей модели бизнеса</t>
  </si>
  <si>
    <t>маркетинг</t>
  </si>
  <si>
    <t>продукт</t>
  </si>
  <si>
    <t>удержание и лояльность</t>
  </si>
  <si>
    <t>количество привлеченных потенциальных клиентов в месячной когорте</t>
  </si>
  <si>
    <t>конверсия потенциальных клиентов в платящих</t>
  </si>
  <si>
    <t>количество клиентов, полученных из месячной когорты</t>
  </si>
  <si>
    <t>средний чек, который платят клиенты</t>
  </si>
  <si>
    <t>издержки, которые связаны напрямую с продажей (переменные издержки)</t>
  </si>
  <si>
    <t>дополнительные переменные издрежки, которые возникают только на первой продаже</t>
  </si>
  <si>
    <t>средне число сделок, приходящееся на одного клиента</t>
  </si>
  <si>
    <t>валовая прибыль на клиента cltv=(avp–cogs)×apc–1scogs</t>
  </si>
  <si>
    <t>валовая прибыль на потенциального клиента ltv=cltv×c1</t>
  </si>
  <si>
    <t>стоимость привлечения одного потеницального клиента</t>
  </si>
  <si>
    <t>марктеинговый бюджет
ac=cpa×ua</t>
  </si>
  <si>
    <t>маржинальная прибыль
cm=ua×(ltv–cpa)</t>
  </si>
  <si>
    <t>ua</t>
  </si>
  <si>
    <t>c1</t>
  </si>
  <si>
    <t>b</t>
  </si>
  <si>
    <t>avp</t>
  </si>
  <si>
    <t>cogs</t>
  </si>
  <si>
    <t>1scogs</t>
  </si>
  <si>
    <t>apc</t>
  </si>
  <si>
    <t>cltv</t>
  </si>
  <si>
    <t>ltv</t>
  </si>
  <si>
    <t>cpa</t>
  </si>
  <si>
    <t>ac</t>
  </si>
  <si>
    <t>cm</t>
  </si>
  <si>
    <t>Расчет cogs</t>
  </si>
  <si>
    <t>Наименование товара/услуги</t>
  </si>
  <si>
    <t>руб./1 юнит</t>
  </si>
  <si>
    <t>N юнитов</t>
  </si>
  <si>
    <t>Коммиссионые с N юнитов (например, 3,75%)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</si>
</sst>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р.-419]#,##0.00"/>
  </numFmts>
  <fonts count="12">
    <font>
      <sz val="10"/>
      <color indexed="64"/>
      <name val="Arial"/>
      <scheme val="minor"/>
    </font>
    <font>
      <b/>
      <u/>
      <sz val="10"/>
      <color indexed="65"/>
      <name val="Arial"/>
      <family val="2"/>
      <charset val="204"/>
    </font>
    <font>
      <sz val="10"/>
      <color indexed="65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rgb="FF666666"/>
      <name val="Roboto Mono"/>
    </font>
    <font>
      <b/>
      <sz val="10"/>
      <color theme="1"/>
      <name val="Roboto Mono"/>
    </font>
    <font>
      <sz val="10"/>
      <color theme="1"/>
      <name val="Roboto Mono"/>
    </font>
    <font>
      <b/>
      <sz val="10"/>
      <color indexed="64"/>
      <name val="Arial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color indexed="64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45036F"/>
        <bgColor rgb="FF45036F"/>
      </patternFill>
    </fill>
    <fill>
      <patternFill patternType="solid">
        <fgColor rgb="FF6859A3"/>
        <bgColor rgb="FF6859A3"/>
      </patternFill>
    </fill>
    <fill>
      <patternFill patternType="solid">
        <fgColor indexed="65"/>
      </patternFill>
    </fill>
    <fill>
      <patternFill patternType="solid">
        <fgColor rgb="FFEFEFEF"/>
        <bgColor rgb="FFEFEFEF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D0E0E3"/>
        <bgColor rgb="FFD0E0E3"/>
      </patternFill>
    </fill>
    <fill>
      <patternFill patternType="solid">
        <fgColor rgb="FFD9D2E9"/>
        <bgColor rgb="FFD9D2E9"/>
      </patternFill>
    </fill>
    <fill>
      <patternFill patternType="solid">
        <fgColor rgb="FFFFF2CC"/>
        <bgColor rgb="FFFFF2CC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/>
    </xf>
    <xf numFmtId="0" fontId="4" fillId="4" borderId="0" xfId="0" applyFont="1" applyFill="1"/>
    <xf numFmtId="0" fontId="6" fillId="6" borderId="0" xfId="0" applyFont="1" applyFill="1" applyAlignment="1">
      <alignment horizontal="left" vertical="top" wrapText="1"/>
    </xf>
    <xf numFmtId="0" fontId="6" fillId="7" borderId="0" xfId="0" applyFont="1" applyFill="1" applyAlignment="1">
      <alignment horizontal="left" vertical="top" wrapText="1"/>
    </xf>
    <xf numFmtId="0" fontId="6" fillId="8" borderId="0" xfId="0" applyFont="1" applyFill="1" applyAlignment="1">
      <alignment horizontal="left" vertical="top" wrapText="1"/>
    </xf>
    <xf numFmtId="0" fontId="6" fillId="9" borderId="0" xfId="0" applyFont="1" applyFill="1" applyAlignment="1">
      <alignment horizontal="left" vertical="top" wrapText="1"/>
    </xf>
    <xf numFmtId="0" fontId="7" fillId="6" borderId="0" xfId="0" applyFont="1" applyFill="1" applyAlignment="1">
      <alignment horizontal="right"/>
    </xf>
    <xf numFmtId="0" fontId="7" fillId="7" borderId="0" xfId="0" applyFont="1" applyFill="1" applyAlignment="1">
      <alignment horizontal="right"/>
    </xf>
    <xf numFmtId="0" fontId="7" fillId="8" borderId="0" xfId="0" applyFont="1" applyFill="1" applyAlignment="1">
      <alignment horizontal="right"/>
    </xf>
    <xf numFmtId="0" fontId="7" fillId="9" borderId="0" xfId="0" applyFont="1" applyFill="1" applyAlignment="1">
      <alignment horizontal="right"/>
    </xf>
    <xf numFmtId="0" fontId="4" fillId="0" borderId="0" xfId="0" applyFont="1"/>
    <xf numFmtId="3" fontId="8" fillId="10" borderId="0" xfId="0" applyNumberFormat="1" applyFont="1" applyFill="1" applyAlignment="1">
      <alignment horizontal="right" vertical="center"/>
    </xf>
    <xf numFmtId="10" fontId="8" fillId="5" borderId="0" xfId="0" applyNumberFormat="1" applyFont="1" applyFill="1" applyAlignment="1">
      <alignment horizontal="right" vertical="center"/>
    </xf>
    <xf numFmtId="0" fontId="8" fillId="10" borderId="0" xfId="0" applyFont="1" applyFill="1" applyAlignment="1">
      <alignment horizontal="right" vertical="center"/>
    </xf>
    <xf numFmtId="164" fontId="8" fillId="10" borderId="0" xfId="0" applyNumberFormat="1" applyFont="1" applyFill="1" applyAlignment="1">
      <alignment horizontal="right" vertical="center"/>
    </xf>
    <xf numFmtId="2" fontId="8" fillId="10" borderId="0" xfId="0" applyNumberFormat="1" applyFont="1" applyFill="1" applyAlignment="1">
      <alignment horizontal="right" vertical="center"/>
    </xf>
    <xf numFmtId="164" fontId="8" fillId="5" borderId="0" xfId="0" applyNumberFormat="1" applyFont="1" applyFill="1" applyAlignment="1">
      <alignment horizontal="right" vertical="center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2" fillId="3" borderId="0" xfId="0" applyFont="1" applyFill="1"/>
    <xf numFmtId="0" fontId="3" fillId="0" borderId="0" xfId="0" applyFont="1"/>
    <xf numFmtId="0" fontId="5" fillId="5" borderId="0" xfId="0" applyFont="1" applyFill="1" applyAlignment="1">
      <alignment vertical="top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32"/>
          <c:y val="3.9719999999999998E-2"/>
          <c:w val="0.77895000000000003"/>
          <c:h val="0.88402999999999998"/>
        </c:manualLayout>
      </c:layout>
      <c:barChart>
        <c:barDir val="col"/>
        <c:grouping val="clustered"/>
        <c:varyColors val="0"/>
        <c:ser>
          <c:idx val="0"/>
          <c:order val="0"/>
          <c:spPr>
            <a:prstGeom prst="rect">
              <a:avLst/>
            </a:prstGeom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Лист1!$A$7:$A$11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Лист1!$M$7:$M$11</c:f>
              <c:numCache>
                <c:formatCode>[$р.-419]#\ ##0.00</c:formatCode>
                <c:ptCount val="5"/>
                <c:pt idx="0">
                  <c:v>-2000000</c:v>
                </c:pt>
                <c:pt idx="1">
                  <c:v>931700.00000000023</c:v>
                </c:pt>
                <c:pt idx="2">
                  <c:v>2541000.0000000005</c:v>
                </c:pt>
                <c:pt idx="3">
                  <c:v>4129125.0000000014</c:v>
                </c:pt>
                <c:pt idx="4">
                  <c:v>5929000.0000000009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prstGeom prst="rect">
                    <a:avLst/>
                  </a:prstGeom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3E4-4198-BE52-ACA54CDA3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761226"/>
        <c:axId val="2140307105"/>
      </c:barChart>
      <c:catAx>
        <c:axId val="15947612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2140307105"/>
        <c:crosses val="autoZero"/>
        <c:auto val="1"/>
        <c:lblAlgn val="ctr"/>
        <c:lblOffset val="100"/>
        <c:noMultiLvlLbl val="0"/>
      </c:catAx>
      <c:valAx>
        <c:axId val="2140307105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>
              <a:solidFill>
                <a:srgbClr val="B7B7B7"/>
              </a:solidFill>
            </a:ln>
          </c:spPr>
        </c:majorGridlines>
        <c:numFmt formatCode="[$р.-419]#\ 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ru-RU"/>
          </a:p>
        </c:txPr>
        <c:crossAx val="159476122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85724</xdr:colOff>
      <xdr:row>14</xdr:row>
      <xdr:rowOff>57149</xdr:rowOff>
    </xdr:from>
    <xdr:ext cx="6762749" cy="5000624"/>
    <xdr:graphicFrame macro="">
      <xdr:nvGraphicFramePr>
        <xdr:cNvPr id="19619919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01"/>
  <sheetViews>
    <sheetView tabSelected="1" workbookViewId="0">
      <selection activeCell="G13" sqref="G13"/>
    </sheetView>
  </sheetViews>
  <sheetFormatPr defaultColWidth="12.5703125" defaultRowHeight="15" customHeight="1"/>
  <cols>
    <col min="1" max="4" width="11" customWidth="1"/>
    <col min="5" max="7" width="18.140625" customWidth="1"/>
    <col min="8" max="8" width="11" customWidth="1"/>
    <col min="9" max="11" width="18.140625" customWidth="1"/>
    <col min="12" max="12" width="19.85546875" customWidth="1"/>
    <col min="13" max="13" width="21.5703125" customWidth="1"/>
    <col min="14" max="26" width="11" customWidth="1"/>
  </cols>
  <sheetData>
    <row r="1" spans="1:14" ht="15.75" customHeight="1">
      <c r="A1" s="1" t="str">
        <f>HYPERLINK("https://uecalc.com","ueCalc")</f>
        <v>ueCalc</v>
      </c>
      <c r="B1" s="23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2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75" customHeight="1"/>
    <row r="4" spans="1:14" ht="26.25" customHeight="1">
      <c r="B4" s="3" t="s">
        <v>1</v>
      </c>
      <c r="C4" s="4" t="s">
        <v>2</v>
      </c>
      <c r="D4" s="5"/>
      <c r="E4" s="4" t="s">
        <v>2</v>
      </c>
      <c r="F4" s="4" t="s">
        <v>2</v>
      </c>
      <c r="G4" s="4" t="s">
        <v>2</v>
      </c>
      <c r="H4" s="6" t="s">
        <v>3</v>
      </c>
      <c r="I4" s="5"/>
      <c r="J4" s="5"/>
      <c r="K4" s="3" t="s">
        <v>1</v>
      </c>
      <c r="L4" s="3" t="s">
        <v>1</v>
      </c>
      <c r="M4" s="5"/>
    </row>
    <row r="5" spans="1:14" ht="99.75" customHeight="1">
      <c r="B5" s="3" t="s">
        <v>4</v>
      </c>
      <c r="C5" s="4" t="s">
        <v>5</v>
      </c>
      <c r="D5" s="5" t="s">
        <v>6</v>
      </c>
      <c r="E5" s="4" t="s">
        <v>7</v>
      </c>
      <c r="F5" s="4" t="s">
        <v>8</v>
      </c>
      <c r="G5" s="4" t="s">
        <v>9</v>
      </c>
      <c r="H5" s="6" t="s">
        <v>10</v>
      </c>
      <c r="I5" s="5" t="s">
        <v>11</v>
      </c>
      <c r="J5" s="5" t="s">
        <v>12</v>
      </c>
      <c r="K5" s="3" t="s">
        <v>13</v>
      </c>
      <c r="L5" s="3" t="s">
        <v>14</v>
      </c>
      <c r="M5" s="5" t="s">
        <v>15</v>
      </c>
    </row>
    <row r="6" spans="1:14" ht="20.25" customHeight="1">
      <c r="B6" s="7" t="s">
        <v>16</v>
      </c>
      <c r="C6" s="8" t="s">
        <v>17</v>
      </c>
      <c r="D6" s="9" t="s">
        <v>18</v>
      </c>
      <c r="E6" s="8" t="s">
        <v>19</v>
      </c>
      <c r="F6" s="8" t="s">
        <v>20</v>
      </c>
      <c r="G6" s="8" t="s">
        <v>21</v>
      </c>
      <c r="H6" s="10" t="s">
        <v>22</v>
      </c>
      <c r="I6" s="9" t="s">
        <v>23</v>
      </c>
      <c r="J6" s="9" t="s">
        <v>24</v>
      </c>
      <c r="K6" s="7" t="s">
        <v>25</v>
      </c>
      <c r="L6" s="7" t="s">
        <v>26</v>
      </c>
      <c r="M6" s="9" t="s">
        <v>27</v>
      </c>
    </row>
    <row r="7" spans="1:14" ht="15.75" customHeight="1">
      <c r="A7" s="11">
        <v>2024</v>
      </c>
      <c r="B7" s="12">
        <v>96</v>
      </c>
      <c r="C7" s="13">
        <f t="shared" ref="C7:C11" si="0">IF(B7&lt;&gt;"",D7/B7,0)</f>
        <v>1.0416666666666666E-2</v>
      </c>
      <c r="D7" s="14">
        <v>1</v>
      </c>
      <c r="E7" s="15">
        <v>0</v>
      </c>
      <c r="F7" s="15">
        <v>0</v>
      </c>
      <c r="G7" s="15">
        <v>2000000</v>
      </c>
      <c r="H7" s="16">
        <v>1</v>
      </c>
      <c r="I7" s="17">
        <f t="shared" ref="I7:I11" si="1">(E7-F7)*H7-G7</f>
        <v>-2000000</v>
      </c>
      <c r="J7" s="17">
        <f t="shared" ref="J7:J11" si="2">I7*C7</f>
        <v>-20833.333333333332</v>
      </c>
      <c r="K7" s="15">
        <v>0</v>
      </c>
      <c r="L7" s="15">
        <f t="shared" ref="L7:L11" si="3">K7*B7</f>
        <v>0</v>
      </c>
      <c r="M7" s="15">
        <f t="shared" ref="M7:M11" si="4">(J7-K7)*B7</f>
        <v>-2000000</v>
      </c>
    </row>
    <row r="8" spans="1:14" ht="15.75" customHeight="1">
      <c r="A8" s="11">
        <v>2025</v>
      </c>
      <c r="B8" s="12">
        <v>72</v>
      </c>
      <c r="C8" s="13">
        <f t="shared" si="0"/>
        <v>0.27777777777777779</v>
      </c>
      <c r="D8" s="14">
        <v>20</v>
      </c>
      <c r="E8" s="15">
        <v>70000</v>
      </c>
      <c r="F8" s="15">
        <v>27650</v>
      </c>
      <c r="G8" s="15">
        <v>0</v>
      </c>
      <c r="H8" s="16">
        <f>H7+0.1</f>
        <v>1.1000000000000001</v>
      </c>
      <c r="I8" s="17">
        <f t="shared" si="1"/>
        <v>46585.000000000007</v>
      </c>
      <c r="J8" s="17">
        <f t="shared" si="2"/>
        <v>12940.277777777781</v>
      </c>
      <c r="K8" s="15">
        <v>0</v>
      </c>
      <c r="L8" s="15">
        <f t="shared" si="3"/>
        <v>0</v>
      </c>
      <c r="M8" s="15">
        <f t="shared" si="4"/>
        <v>931700.00000000023</v>
      </c>
    </row>
    <row r="9" spans="1:14" ht="15.75" customHeight="1">
      <c r="A9" s="11">
        <v>2026</v>
      </c>
      <c r="B9" s="12">
        <v>72</v>
      </c>
      <c r="C9" s="13">
        <f t="shared" si="0"/>
        <v>0.69444444444444442</v>
      </c>
      <c r="D9" s="14">
        <v>50</v>
      </c>
      <c r="E9" s="15">
        <v>70000</v>
      </c>
      <c r="F9" s="15">
        <v>27650</v>
      </c>
      <c r="G9" s="15">
        <v>0</v>
      </c>
      <c r="H9" s="16">
        <f>H8+0.1</f>
        <v>1.2000000000000002</v>
      </c>
      <c r="I9" s="17">
        <f>(E9-F9)*H9-G9</f>
        <v>50820.000000000007</v>
      </c>
      <c r="J9" s="17">
        <f t="shared" si="2"/>
        <v>35291.666666666672</v>
      </c>
      <c r="K9" s="15">
        <v>0</v>
      </c>
      <c r="L9" s="15">
        <f t="shared" si="3"/>
        <v>0</v>
      </c>
      <c r="M9" s="15">
        <f t="shared" si="4"/>
        <v>2541000.0000000005</v>
      </c>
    </row>
    <row r="10" spans="1:14" ht="15.75" customHeight="1">
      <c r="A10" s="11">
        <v>2027</v>
      </c>
      <c r="B10" s="12">
        <v>72</v>
      </c>
      <c r="C10" s="13">
        <f t="shared" si="0"/>
        <v>1.0416666666666667</v>
      </c>
      <c r="D10" s="14">
        <v>75</v>
      </c>
      <c r="E10" s="15">
        <v>70000</v>
      </c>
      <c r="F10" s="15">
        <v>27650</v>
      </c>
      <c r="G10" s="15">
        <v>0</v>
      </c>
      <c r="H10" s="16">
        <f>H9+0.1</f>
        <v>1.3000000000000003</v>
      </c>
      <c r="I10" s="17">
        <f t="shared" si="1"/>
        <v>55055.000000000015</v>
      </c>
      <c r="J10" s="17">
        <f t="shared" si="2"/>
        <v>57348.95833333335</v>
      </c>
      <c r="K10" s="15">
        <v>0</v>
      </c>
      <c r="L10" s="15">
        <f t="shared" si="3"/>
        <v>0</v>
      </c>
      <c r="M10" s="15">
        <f t="shared" si="4"/>
        <v>4129125.0000000014</v>
      </c>
    </row>
    <row r="11" spans="1:14" ht="15.75" customHeight="1">
      <c r="A11" s="11">
        <v>2028</v>
      </c>
      <c r="B11" s="12">
        <v>72</v>
      </c>
      <c r="C11" s="13">
        <f t="shared" si="0"/>
        <v>1.3888888888888888</v>
      </c>
      <c r="D11" s="14">
        <v>100</v>
      </c>
      <c r="E11" s="15">
        <v>70000</v>
      </c>
      <c r="F11" s="15">
        <v>27650</v>
      </c>
      <c r="G11" s="15">
        <v>0</v>
      </c>
      <c r="H11" s="16">
        <f>H10+0.1</f>
        <v>1.4000000000000004</v>
      </c>
      <c r="I11" s="17">
        <f t="shared" si="1"/>
        <v>59290.000000000015</v>
      </c>
      <c r="J11" s="17">
        <f t="shared" si="2"/>
        <v>82347.222222222234</v>
      </c>
      <c r="K11" s="15">
        <v>0</v>
      </c>
      <c r="L11" s="15">
        <f t="shared" si="3"/>
        <v>0</v>
      </c>
      <c r="M11" s="15">
        <f t="shared" si="4"/>
        <v>5929000.0000000009</v>
      </c>
    </row>
    <row r="12" spans="1:14" ht="15.75" customHeight="1"/>
    <row r="13" spans="1:14" ht="15.75" customHeight="1"/>
    <row r="14" spans="1:14" ht="15.75" customHeight="1">
      <c r="E14" s="26" t="s">
        <v>28</v>
      </c>
      <c r="F14" s="27"/>
    </row>
    <row r="15" spans="1:14" s="18" customFormat="1" ht="25.5">
      <c r="E15" s="19" t="s">
        <v>29</v>
      </c>
      <c r="F15" s="19" t="s">
        <v>30</v>
      </c>
    </row>
    <row r="16" spans="1:14" ht="12.75">
      <c r="E16" s="20" t="s">
        <v>31</v>
      </c>
      <c r="F16" s="21">
        <v>8000</v>
      </c>
    </row>
    <row r="17" spans="5:6" ht="38.25">
      <c r="E17" s="20" t="s">
        <v>32</v>
      </c>
      <c r="F17" s="22">
        <v>300</v>
      </c>
    </row>
    <row r="18" spans="5:6" ht="15.75" customHeight="1"/>
    <row r="19" spans="5:6" ht="15.75" customHeight="1"/>
    <row r="20" spans="5:6" ht="15.75" customHeight="1"/>
    <row r="21" spans="5:6" ht="15.75" customHeight="1"/>
    <row r="22" spans="5:6" ht="15.75" customHeight="1"/>
    <row r="23" spans="5:6" ht="15.75" customHeight="1"/>
    <row r="24" spans="5:6" ht="15.75" customHeight="1"/>
    <row r="25" spans="5:6" ht="15.75" customHeight="1"/>
    <row r="26" spans="5:6" ht="15.75" customHeight="1"/>
    <row r="27" spans="5:6" ht="15.75" customHeight="1"/>
    <row r="28" spans="5:6" ht="15.75" customHeight="1"/>
    <row r="29" spans="5:6" ht="15.75" customHeight="1"/>
    <row r="30" spans="5:6" ht="15.75" customHeight="1"/>
    <row r="31" spans="5:6" ht="15.75" customHeight="1"/>
    <row r="32" spans="5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">
    <mergeCell ref="B1:N1"/>
    <mergeCell ref="B2:N2"/>
    <mergeCell ref="E14:F14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_xlchart.v1.0</vt:lpstr>
      <vt:lpstr>_xlchart.v1.1</vt:lpstr>
      <vt:lpstr>_xlchart.v1.2</vt:lpstr>
      <vt:lpstr>_xlchart.v1.3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</cp:revision>
  <dcterms:modified xsi:type="dcterms:W3CDTF">2024-06-03T09:58:22Z</dcterms:modified>
</cp:coreProperties>
</file>